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sunsworth\AppData\Local\Microsoft\Windows\INetCache\Content.Outlook\ASBGCBZG\"/>
    </mc:Choice>
  </mc:AlternateContent>
  <xr:revisionPtr revIDLastSave="0" documentId="8_{93B454BA-5843-4786-907F-671548619DAF}" xr6:coauthVersionLast="45" xr6:coauthVersionMax="45" xr10:uidLastSave="{00000000-0000-0000-0000-000000000000}"/>
  <bookViews>
    <workbookView xWindow="-110" yWindow="-110" windowWidth="19420" windowHeight="10420" activeTab="1" xr2:uid="{CC9DCCBC-EC6F-4B07-89D0-DBB81D58D1AB}"/>
  </bookViews>
  <sheets>
    <sheet name="Job Families" sheetId="1" r:id="rId1"/>
    <sheet name="Level Definitions" sheetId="3" r:id="rId2"/>
    <sheet name="Salary Range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8" i="4" l="1"/>
  <c r="I28" i="4"/>
  <c r="H28" i="4"/>
  <c r="D28" i="4"/>
  <c r="C28" i="4"/>
  <c r="B28" i="4"/>
  <c r="J14" i="4"/>
  <c r="I14" i="4"/>
  <c r="H14" i="4"/>
  <c r="D14" i="4"/>
  <c r="C14" i="4"/>
  <c r="B14" i="4"/>
  <c r="J8" i="4"/>
  <c r="J11" i="4" s="1"/>
  <c r="I8" i="4"/>
  <c r="I11" i="4" s="1"/>
  <c r="H8" i="4"/>
  <c r="H11" i="4" s="1"/>
  <c r="E8" i="4"/>
  <c r="D8" i="4"/>
  <c r="D11" i="4" s="1"/>
  <c r="D15" i="4" s="1"/>
  <c r="C8" i="4"/>
  <c r="C11" i="4" s="1"/>
  <c r="B8" i="4"/>
  <c r="B11" i="4" s="1"/>
  <c r="J4" i="4"/>
  <c r="I4" i="4"/>
  <c r="H4" i="4"/>
  <c r="E4" i="4"/>
  <c r="D4" i="4"/>
  <c r="C4" i="4"/>
  <c r="B4" i="4"/>
  <c r="I15" i="4" l="1"/>
  <c r="H15" i="4"/>
  <c r="C15" i="4"/>
  <c r="J15" i="4"/>
  <c r="J16" i="4" s="1"/>
  <c r="J17" i="4" s="1"/>
  <c r="J18" i="4" s="1"/>
  <c r="J19" i="4" s="1"/>
  <c r="J20" i="4" s="1"/>
  <c r="J21" i="4" s="1"/>
  <c r="J22" i="4" s="1"/>
  <c r="J23" i="4" s="1"/>
  <c r="J24" i="4" s="1"/>
  <c r="J25" i="4" s="1"/>
  <c r="J26" i="4" s="1"/>
  <c r="J27" i="4" s="1"/>
  <c r="B15" i="4"/>
  <c r="I12" i="4"/>
  <c r="I16" i="4"/>
  <c r="I17" i="4" s="1"/>
  <c r="I18" i="4" s="1"/>
  <c r="I19" i="4" s="1"/>
  <c r="I20" i="4" s="1"/>
  <c r="I21" i="4" s="1"/>
  <c r="I22" i="4" s="1"/>
  <c r="I23" i="4" s="1"/>
  <c r="I24" i="4" s="1"/>
  <c r="I25" i="4" s="1"/>
  <c r="I26" i="4" s="1"/>
  <c r="I27" i="4" s="1"/>
  <c r="H12" i="4"/>
  <c r="H16" i="4"/>
  <c r="H17" i="4" s="1"/>
  <c r="H18" i="4" s="1"/>
  <c r="H19" i="4" s="1"/>
  <c r="H20" i="4" s="1"/>
  <c r="H21" i="4" s="1"/>
  <c r="H22" i="4" s="1"/>
  <c r="H23" i="4" s="1"/>
  <c r="H24" i="4" s="1"/>
  <c r="H25" i="4" s="1"/>
  <c r="H26" i="4" s="1"/>
  <c r="H27" i="4" s="1"/>
  <c r="C16" i="4"/>
  <c r="C17" i="4" s="1"/>
  <c r="C18" i="4" s="1"/>
  <c r="C19" i="4" s="1"/>
  <c r="C20" i="4" s="1"/>
  <c r="C21" i="4" s="1"/>
  <c r="C22" i="4" s="1"/>
  <c r="C23" i="4" s="1"/>
  <c r="C24" i="4" s="1"/>
  <c r="C25" i="4" s="1"/>
  <c r="C26" i="4" s="1"/>
  <c r="C27" i="4" s="1"/>
  <c r="C12" i="4"/>
  <c r="D16" i="4"/>
  <c r="D17" i="4" s="1"/>
  <c r="D18" i="4" s="1"/>
  <c r="D19" i="4" s="1"/>
  <c r="D20" i="4" s="1"/>
  <c r="D21" i="4" s="1"/>
  <c r="D22" i="4" s="1"/>
  <c r="D23" i="4" s="1"/>
  <c r="D24" i="4" s="1"/>
  <c r="D25" i="4" s="1"/>
  <c r="D26" i="4" s="1"/>
  <c r="D27" i="4" s="1"/>
  <c r="D12" i="4"/>
  <c r="B16" i="4"/>
  <c r="B17" i="4" s="1"/>
  <c r="B18" i="4" s="1"/>
  <c r="B19" i="4" s="1"/>
  <c r="B20" i="4" s="1"/>
  <c r="B21" i="4" s="1"/>
  <c r="B22" i="4" s="1"/>
  <c r="B23" i="4" s="1"/>
  <c r="B24" i="4" s="1"/>
  <c r="B25" i="4" s="1"/>
  <c r="B26" i="4" s="1"/>
  <c r="B27" i="4" s="1"/>
  <c r="B12" i="4"/>
  <c r="J12" i="4" l="1"/>
</calcChain>
</file>

<file path=xl/sharedStrings.xml><?xml version="1.0" encoding="utf-8"?>
<sst xmlns="http://schemas.openxmlformats.org/spreadsheetml/2006/main" count="145" uniqueCount="99">
  <si>
    <t>Job Familes</t>
  </si>
  <si>
    <t>Applications
Development and Support</t>
  </si>
  <si>
    <t>Architecture Engineering</t>
  </si>
  <si>
    <t>Customer Service/ 
End User Support</t>
  </si>
  <si>
    <t>Data Analytics</t>
  </si>
  <si>
    <t>Digital</t>
  </si>
  <si>
    <t>IT Service Management/Operations</t>
  </si>
  <si>
    <t>Network Services</t>
  </si>
  <si>
    <t>Project Management</t>
  </si>
  <si>
    <t>Security</t>
  </si>
  <si>
    <t>Level IV</t>
  </si>
  <si>
    <t xml:space="preserve">Infrastructure/
Cloud Architect 
</t>
  </si>
  <si>
    <t>N/A</t>
  </si>
  <si>
    <t xml:space="preserve">Data Scientist (0/0)    </t>
  </si>
  <si>
    <t xml:space="preserve">Lead Security Officer 
</t>
  </si>
  <si>
    <t>Level III</t>
  </si>
  <si>
    <t xml:space="preserve">Systems Engineer III </t>
  </si>
  <si>
    <t xml:space="preserve">
Digital Strategist III </t>
  </si>
  <si>
    <t xml:space="preserve">Asset Manager 
IT Site Management
IT Service Management Analyst III                                   </t>
  </si>
  <si>
    <t xml:space="preserve">Network Engineer                     Voice/Telecom Engineer </t>
  </si>
  <si>
    <t xml:space="preserve">
Technical Lead 
Project Manager III                                       </t>
  </si>
  <si>
    <t xml:space="preserve">Security Engineer        
Security Analyst/Auditor III </t>
  </si>
  <si>
    <t>Level II</t>
  </si>
  <si>
    <t xml:space="preserve">Systems Admin II            Database Admin II </t>
  </si>
  <si>
    <t xml:space="preserve">
Digital Strategist II         </t>
  </si>
  <si>
    <t xml:space="preserve">Network  Specialist            Voice/Telecom Specialist </t>
  </si>
  <si>
    <t xml:space="preserve">Security Analyst/Auditor II </t>
  </si>
  <si>
    <t>Level I</t>
  </si>
  <si>
    <t xml:space="preserve">Systems Admin I                  
Database Admin I 
</t>
  </si>
  <si>
    <t xml:space="preserve">
Digital Strategist I        </t>
  </si>
  <si>
    <t xml:space="preserve">Security Analyst/Auditor I </t>
  </si>
  <si>
    <t>Levels</t>
  </si>
  <si>
    <t>Description</t>
  </si>
  <si>
    <t>Supervision Received</t>
  </si>
  <si>
    <t>Supervision Exercised</t>
  </si>
  <si>
    <t>Incumbents at this level may participate in the training and mentoring of new employees or may provide direct supervision to employees in IT Level I positions.  Incumbents may also provide functional direction by leading small project teams, providing guidance, instruction and delegation of tasks.</t>
  </si>
  <si>
    <t>Incumbents of positions at this level delegate, manage and prioritize workload for direct reports; evaluate work product; train and mentor staff; ensure compliance with Commonwealth HR policies and procedures.</t>
  </si>
  <si>
    <r>
      <t xml:space="preserve">All Families, </t>
    </r>
    <r>
      <rPr>
        <b/>
        <u/>
        <sz val="11"/>
        <color theme="0"/>
        <rFont val="Calibri"/>
        <family val="2"/>
        <scheme val="minor"/>
      </rPr>
      <t>Excluding</t>
    </r>
    <r>
      <rPr>
        <b/>
        <sz val="11"/>
        <color theme="0"/>
        <rFont val="Calibri"/>
        <family val="2"/>
        <scheme val="minor"/>
      </rPr>
      <t xml:space="preserve"> Customer Service / End User Support</t>
    </r>
  </si>
  <si>
    <r>
      <t xml:space="preserve">Customer Service / End User Support </t>
    </r>
    <r>
      <rPr>
        <b/>
        <u/>
        <sz val="11"/>
        <color theme="0"/>
        <rFont val="Calibri"/>
        <family val="2"/>
        <scheme val="minor"/>
      </rPr>
      <t>ONLY</t>
    </r>
  </si>
  <si>
    <t>Market Research: Boston Midpoint</t>
  </si>
  <si>
    <t>Proposed Midpoint Salary</t>
  </si>
  <si>
    <t>Proposed Minimum Salary</t>
  </si>
  <si>
    <t>Proposed Maximum Salary (Step 14)</t>
  </si>
  <si>
    <t>Proposed Maximum of Discretionary Range</t>
  </si>
  <si>
    <t>Proposed Salary Range (Excl. Discretionary)</t>
  </si>
  <si>
    <t>Number of Steps</t>
  </si>
  <si>
    <t>Step Increments</t>
  </si>
  <si>
    <t>% Increase for each Increment</t>
  </si>
  <si>
    <t>Step 1</t>
  </si>
  <si>
    <t>Step 2</t>
  </si>
  <si>
    <t>Step 3</t>
  </si>
  <si>
    <t>Step 4</t>
  </si>
  <si>
    <t>Step 5</t>
  </si>
  <si>
    <t>Step 6</t>
  </si>
  <si>
    <t>Step 7</t>
  </si>
  <si>
    <t>Step 8</t>
  </si>
  <si>
    <t>Step 9</t>
  </si>
  <si>
    <t>Step 10</t>
  </si>
  <si>
    <t>Step 11</t>
  </si>
  <si>
    <t>Step 12</t>
  </si>
  <si>
    <t>Step 13</t>
  </si>
  <si>
    <t>Step 14</t>
  </si>
  <si>
    <t>Cap of Discretionary</t>
  </si>
  <si>
    <r>
      <t xml:space="preserve">Application  Support I                                       Programmer I  
Business / Systems Analyst I                                          Quality Assurance I                                                                                                                                  </t>
    </r>
    <r>
      <rPr>
        <sz val="12"/>
        <color rgb="FFFF0000"/>
        <rFont val="Calibri"/>
        <family val="2"/>
        <scheme val="minor"/>
      </rPr>
      <t xml:space="preserve">Data Warehouse Analyst I  </t>
    </r>
    <r>
      <rPr>
        <sz val="12"/>
        <rFont val="Calibri"/>
        <family val="2"/>
        <scheme val="minor"/>
      </rPr>
      <t xml:space="preserve">                                                                                                                                                                                                                                                                                                            </t>
    </r>
  </si>
  <si>
    <r>
      <t xml:space="preserve">Application  Support II                                      Programmer II    
Business / Systems Analyst II                                          Quality Assurance II                                                                                                            </t>
    </r>
    <r>
      <rPr>
        <sz val="12"/>
        <color rgb="FFFF0000"/>
        <rFont val="Calibri"/>
        <family val="2"/>
        <scheme val="minor"/>
      </rPr>
      <t xml:space="preserve">Data Warehouse Analyst II     </t>
    </r>
    <r>
      <rPr>
        <sz val="12"/>
        <rFont val="Calibri"/>
        <family val="2"/>
        <scheme val="minor"/>
      </rPr>
      <t xml:space="preserve">                                                                                                                                                                                                                                             </t>
    </r>
  </si>
  <si>
    <r>
      <t xml:space="preserve">Application Development &amp; Support III                                     
Business / Systems Analyst III                                          Quality Assurance III                                                              </t>
    </r>
    <r>
      <rPr>
        <sz val="12"/>
        <color rgb="FFFF0000"/>
        <rFont val="Calibri"/>
        <family val="2"/>
        <scheme val="minor"/>
      </rPr>
      <t>Data Warehouse Analyst III</t>
    </r>
    <r>
      <rPr>
        <sz val="12"/>
        <rFont val="Calibri"/>
        <family val="2"/>
        <scheme val="minor"/>
      </rPr>
      <t xml:space="preserve">
                                                           </t>
    </r>
  </si>
  <si>
    <t>Architect</t>
  </si>
  <si>
    <t xml:space="preserve">Advanced Technical Support 
Service Desk Analyst II
  Deskside Support Specialist                     </t>
  </si>
  <si>
    <t xml:space="preserve">Service Desk Analyst  I                   Accounts Management I
</t>
  </si>
  <si>
    <t xml:space="preserve">Platform Engineer 
Deskside Support VIP                    Messaging 
Sr. Advanced Technical Support  </t>
  </si>
  <si>
    <t xml:space="preserve">Network Technician                                 Voice/Telecom Support </t>
  </si>
  <si>
    <t xml:space="preserve">IT  Project Coordinator
       </t>
  </si>
  <si>
    <t xml:space="preserve">IT  Project Manager II              </t>
  </si>
  <si>
    <t xml:space="preserve">*Merto </t>
  </si>
  <si>
    <t xml:space="preserve">IT Data Analyst I                  
GIS Analyst 
              </t>
  </si>
  <si>
    <t xml:space="preserve">IT Data  Analyst II                      GIS Specialist II               </t>
  </si>
  <si>
    <t xml:space="preserve">IT Data Specialist                    GIS Specialist III
</t>
  </si>
  <si>
    <t xml:space="preserve">IT Operations I 
IT Service Management I
 </t>
  </si>
  <si>
    <t xml:space="preserve">IT Operations II 
IT Service Management II 
</t>
  </si>
  <si>
    <t xml:space="preserve"> </t>
  </si>
  <si>
    <t xml:space="preserve">Duties regularly performed by incumbents at this level within each family include:  may install or repair hardware equipment, resolve customer incidents or requests, reports and documents technical issues, manage user accounts, create test and maintain desktop products and applications, coordinate and  perform data import and export acitivities, troubleshoot routine IT issues and escalate more complex matters. </t>
  </si>
  <si>
    <t>Key Duties</t>
  </si>
  <si>
    <t xml:space="preserve">Duties regularly perfomed by incumbents at this level within each family include:  track, monitor, resolve and report on complex technical issues, track, monitor, and audit information technology assets;   analyze, develop and document business processes; coordinate, develop and deliver guidelines for IT process improvement, formulate, deliver, and coordinate end user training; resolve customer incidents or requests; install, configure, maintain, and troubleshoot applications; research and analyze new client technologies; develop and update controls to ensure availability of systems and databases; maintain software product documentation; design, develop, and implement software that adheres to organizational enterprise requirements; create, enhance, and maintain information technology software solutions; gather, document, and review system requirements and specifications; and test, debug, and evaluate software systems functionality and viability. Incumbents may perform the duties described for IT level I. </t>
  </si>
  <si>
    <t xml:space="preserve">  Incumbents develop the enterprise information technology architecture direction of the organization and advise leadership and executive level staff that support forward movement. Incumbents may:  develop multi-departmental systems; plan, develop, and document policies, requirements, and methodologies;  contribute in the planning of the overall organizational information technology strategy; design, implement, and maintain system architecture across multiple platforms; and coordinate infrastructure system design, modification, upgrade, and implementation; enforce compliance with policies and requirements, and make recommendations; implement security and privacy controls across multiple information technology disciplines; conduct presentations or briefings to executive management; provide leadership, guidance, training, and support to project team members; determine the objectives and measures upon which the project will be evaluated; develop and modify technical specifications; develop and implement standards and controls;and may serve as a lead role over small technical units of lower-grade staff. Incumbents may perform the duties described for IT levels I-III.</t>
  </si>
  <si>
    <t xml:space="preserve">Incumbents may: troubleshoot, track, and conduct root cause analysis and provide solution of application/ system/ database/ operational issues; perform research analysis related to technology projects; provide information technology consultation in support of business programs; establish inventory management guidelines; provide metrics on service level agreements; coordinate and consult with customers, administrators, and engineers to identify business and technical requirements; develop and sustain productive working relationships with project stakeholders; perform software product deployment and release management activities; define and design software solutions; identify infrastructure system requirements and recommend technology, hardware, software, and plans installation;  participate in the design of new system architecture, standards, and methods to support organizational needs; install, configure, administer, test, and maintain communication infrastructure systems; conduct research and perform analysis to recommend system upgrades, cost-effective solutions, and process improvements;  and may serve as a lead role over small technical units of lower-grade staff. Incumbents may perform the duties described for IT levels I-II. </t>
  </si>
  <si>
    <t>May provide on the job training to  staff and interns.</t>
  </si>
  <si>
    <t xml:space="preserve">Applicants must have at least (A) one (1) year of full-time or equivalent part-time, professional or practical experience in information technology specific to the appropriate functional area or (B) any equivalent combination of the required experience and the substitutions below.  Substitution:
I. A Bachelor’s degree or higher in a relevant  field may be substituted for the required experience.   2.  An Associate's degree may be substituted for one (1) year of the required experience.
</t>
  </si>
  <si>
    <t xml:space="preserve">Applicants must have at least (A) two (2) years of full-time or equivalent part-time, professional or practical experience experience in work involving information technology specific to the appropriate functional area, or (B) any equivalent combination of the required experience and the substitutions below.  Substitution:
I. A  Master's degree in a relevant field may be substituted for the required experience.  2.  A Bachelor’s degree  in a relevant  field may be substituted for two (2) years'  required experience.  3. An Associate's degree may be substituted for one (1) year of the required experience.
</t>
  </si>
  <si>
    <t xml:space="preserve">Applicants must have at least (A) three (3) years of full-time or equivalent part-time, professional or practical experience in work involving information technology specific to the appropriate functional area, or (B) any equivalent combination of the required experience and the substitutions below.  Substitution:
I. A  Master's degree in a relevant field may be substituted for three (3) years' required experience.  2.  A Bachelor’s degree  in a relevant field may be substituted for two (2) years'  required experience.  3. An Associate's degree may be substituted for one (1) year of the required experience.
</t>
  </si>
  <si>
    <t xml:space="preserve">Applicants must have at least (A) five (5) years of full-time or equivalent part-time, professional or practical experience in work involving information technology specific to the appropriate functional area, at least three (3) of which are complex in nature; or (B) any equivalent combination of the required experience and the substitutions below. Substitution:
I. A  Master's degree in a relevant field may be substituted for three (3) years' required experience.        2.  A Bachelor’s degree  in a relevant field may be substituted for two (2) years'  required experience.  
</t>
  </si>
  <si>
    <t>Knowledge, Education, Experience (MERS)</t>
  </si>
  <si>
    <r>
      <t xml:space="preserve">For multi-level positions within a job family, this is considered the entry-level to the family series. Working under </t>
    </r>
    <r>
      <rPr>
        <strike/>
        <sz val="18"/>
        <color theme="1"/>
        <rFont val="Calibri"/>
        <family val="2"/>
        <scheme val="minor"/>
      </rPr>
      <t xml:space="preserve"> </t>
    </r>
    <r>
      <rPr>
        <sz val="18"/>
        <color theme="1"/>
        <rFont val="Calibri"/>
        <family val="2"/>
        <scheme val="minor"/>
      </rPr>
      <t>close supervision, incumbents perform routine and recurring tasks that are typically limited in scope and duration, involves one function  or process within a unit or department and works within well pre-defined procedures.</t>
    </r>
  </si>
  <si>
    <t xml:space="preserve">Incumbents of positions at this level receive close supervision from employees of a higher grade who provide training, guidance on procedures, instructions on work assignments, review work performance to ensure accuracy of work, completeness of work, and  compliance with policies, procedures and practices.
</t>
  </si>
  <si>
    <t xml:space="preserve">For multi-level positions within the same job family, this is considered the fully competent position in the series. Incumbents may supervise staff at a lower grade, perform as indivudual contributors, or work as subject matter experts (SME). Working under general supervision, incumbents typically perform a variety of recurring, well-defined tasks requiring innovative problem-solving  within Commonwealth guidelines. Incumbents duties are of a larger scope that may encompass one or more functions or processes across the organization.  Incumbents in this level work use greater individual judgement to complete duties while still working within the framework of business policies and procedures.
</t>
  </si>
  <si>
    <t xml:space="preserve">Incumbents of positions at this level receive general supervision from employees of higher grade who provide training, guidance on procedures, instructions on work assignments, review work performance to ensure accuracy of work, completeness of work, and  compliance with policies, procedures and practices. </t>
  </si>
  <si>
    <t>For multi-level positions within the same job family, this is considered the experienced technical expert position in the series. Incumbents may supervise staff at a lower grade, perform at indivudual contributors, or work as subject matter experts (SME). Incumbents utilize greater judgement in order to complete tasks. The scope of the work is broader and technical issues being resolved are of greater complexity. Incumbents working on IT projects are working in complex environments with multiple stakeholders and impact of project siginificantly impacts the mission of the agency. Working under direction, incumbents may perform a wide variety of tasks requiring regular innovative problem-solving within broadly stated guidelines. The scope typically involves planning, developing, and implementing technological solutions that are essential to the operations of the agency or Secretariat.  May serve as a lead role over small technical units of lower-grade staff.</t>
  </si>
  <si>
    <t xml:space="preserve">Incumbents of positions at this level receive minimal supervision from employees  of a higher grade who provide training, guidance on procedures, instructions on work assignments, review work performance to ensure accuracy of work, completeness of work, and  compliance with policies, procedures and practices.   Incumbents primarily act as a project leader, subject matter expert and/or supervisor to employees. </t>
  </si>
  <si>
    <t>This is the technical expert level in the series. Under leadership direction, incumbents demonstrate strategic technical leadership, influence, and expertise that drive the organization's use of technology toward constant improvements. Incumbents represent the highest level of expertise available.  Incumbents work using significant judgement and have decision-making authority to work and direct the most critical/complex projects where the consequence of error may have a serious detrimental effect on the operating efficiency of the organization;  May serve as a lead role over small technical units of lower-grade staff.  Incumbents at this level can supervise employees in IT Level I, II and III positions.</t>
  </si>
  <si>
    <t xml:space="preserve">Incumbents of positions at this level are experts in their function.  They require minimal supervision and are responsible for developing, implementing and managing projects, training and supervising staff,  and working as part of a leadership team in their area of expertise.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</si>
</sst>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_([$$-409]* #,##0_);_([$$-409]* \(#,##0\);_([$$-409]* &quot;-&quot;??_);_(@_)"/>
    <numFmt numFmtId="166" formatCode="&quot;$&quot;#,##0.00"/>
  </numFmts>
  <fonts count="14" x14ac:knownFonts="1">
    <font>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b/>
      <i/>
      <sz val="11"/>
      <name val="Calibri"/>
      <family val="2"/>
      <scheme val="minor"/>
    </font>
    <font>
      <sz val="12"/>
      <name val="Calibri"/>
      <family val="2"/>
      <scheme val="minor"/>
    </font>
    <font>
      <b/>
      <sz val="12"/>
      <color theme="0"/>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sz val="12"/>
      <color rgb="FFFF0000"/>
      <name val="Calibri"/>
      <family val="2"/>
      <scheme val="minor"/>
    </font>
    <font>
      <strike/>
      <sz val="18"/>
      <color theme="1"/>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44546A"/>
        <bgColor indexed="64"/>
      </patternFill>
    </fill>
    <fill>
      <patternFill patternType="solid">
        <fgColor rgb="FF54823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66">
    <xf numFmtId="0" fontId="0" fillId="0" borderId="0" xfId="0"/>
    <xf numFmtId="0" fontId="0" fillId="0" borderId="0" xfId="0" applyAlignment="1">
      <alignment vertical="center" wrapText="1"/>
    </xf>
    <xf numFmtId="0" fontId="0" fillId="0" borderId="8" xfId="0" applyBorder="1" applyAlignment="1">
      <alignment horizontal="right" vertical="center"/>
    </xf>
    <xf numFmtId="0" fontId="3" fillId="5" borderId="1" xfId="0" applyFont="1" applyFill="1" applyBorder="1" applyAlignment="1">
      <alignment horizontal="center" vertical="center"/>
    </xf>
    <xf numFmtId="0" fontId="3" fillId="5" borderId="9" xfId="0" applyFont="1" applyFill="1" applyBorder="1" applyAlignment="1">
      <alignment horizontal="center" vertical="center"/>
    </xf>
    <xf numFmtId="0" fontId="0" fillId="0" borderId="0" xfId="0" applyAlignment="1">
      <alignment horizontal="right"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6" fillId="7" borderId="8" xfId="0" applyFont="1" applyFill="1" applyBorder="1" applyAlignment="1">
      <alignment horizontal="center" vertical="center" wrapText="1"/>
    </xf>
    <xf numFmtId="6" fontId="6" fillId="7" borderId="1" xfId="0" applyNumberFormat="1" applyFont="1" applyFill="1" applyBorder="1" applyAlignment="1">
      <alignment horizontal="center" vertical="center" wrapText="1" readingOrder="1"/>
    </xf>
    <xf numFmtId="6" fontId="6" fillId="7" borderId="9" xfId="0" applyNumberFormat="1" applyFont="1" applyFill="1" applyBorder="1" applyAlignment="1">
      <alignment horizontal="center" vertical="center" wrapText="1" readingOrder="1"/>
    </xf>
    <xf numFmtId="0" fontId="6" fillId="8" borderId="10" xfId="0" applyFont="1" applyFill="1" applyBorder="1" applyAlignment="1">
      <alignment horizontal="center" vertical="center" wrapText="1"/>
    </xf>
    <xf numFmtId="6" fontId="6" fillId="8" borderId="11" xfId="0" applyNumberFormat="1" applyFont="1" applyFill="1" applyBorder="1" applyAlignment="1">
      <alignment horizontal="center" vertical="center" wrapText="1" readingOrder="1"/>
    </xf>
    <xf numFmtId="6" fontId="6" fillId="8" borderId="12" xfId="0" applyNumberFormat="1" applyFont="1" applyFill="1" applyBorder="1" applyAlignment="1">
      <alignment horizontal="center" vertical="center" wrapText="1" readingOrder="1"/>
    </xf>
    <xf numFmtId="0" fontId="4" fillId="9" borderId="8" xfId="0" applyFont="1" applyFill="1" applyBorder="1" applyAlignment="1">
      <alignment horizontal="right" vertical="center"/>
    </xf>
    <xf numFmtId="164" fontId="1" fillId="0" borderId="1"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4" fillId="9" borderId="13" xfId="0" applyFont="1" applyFill="1" applyBorder="1" applyAlignment="1">
      <alignment horizontal="right"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 xfId="0" applyNumberFormat="1" applyBorder="1" applyAlignment="1">
      <alignment horizontal="center" vertical="center"/>
    </xf>
    <xf numFmtId="164" fontId="0" fillId="0" borderId="9" xfId="0" applyNumberFormat="1" applyBorder="1" applyAlignment="1">
      <alignment horizontal="center" vertical="center"/>
    </xf>
    <xf numFmtId="0" fontId="4" fillId="9" borderId="16" xfId="0" applyFont="1" applyFill="1" applyBorder="1" applyAlignment="1">
      <alignment horizontal="right" vertical="center"/>
    </xf>
    <xf numFmtId="164" fontId="1" fillId="0" borderId="17" xfId="0" applyNumberFormat="1" applyFont="1" applyBorder="1" applyAlignment="1">
      <alignment horizontal="center" vertical="center"/>
    </xf>
    <xf numFmtId="164" fontId="1" fillId="0" borderId="18"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165" fontId="0" fillId="0" borderId="0" xfId="0" applyNumberFormat="1" applyAlignment="1">
      <alignment horizontal="center" vertical="center"/>
    </xf>
    <xf numFmtId="0" fontId="4" fillId="9" borderId="2" xfId="0" applyFont="1" applyFill="1" applyBorder="1" applyAlignment="1">
      <alignment horizontal="right" vertical="center"/>
    </xf>
    <xf numFmtId="1" fontId="0" fillId="10" borderId="3" xfId="0" applyNumberFormat="1" applyFill="1" applyBorder="1" applyAlignment="1">
      <alignment horizontal="center" vertical="center"/>
    </xf>
    <xf numFmtId="1" fontId="0" fillId="10" borderId="4" xfId="0" applyNumberFormat="1" applyFill="1" applyBorder="1" applyAlignment="1">
      <alignment horizontal="center" vertical="center"/>
    </xf>
    <xf numFmtId="164" fontId="0" fillId="0" borderId="1" xfId="1" applyNumberFormat="1" applyFont="1" applyBorder="1" applyAlignment="1">
      <alignment horizontal="center" vertical="center"/>
    </xf>
    <xf numFmtId="166" fontId="0" fillId="0" borderId="1" xfId="1" applyNumberFormat="1" applyFont="1" applyBorder="1" applyAlignment="1">
      <alignment horizontal="center" vertical="center"/>
    </xf>
    <xf numFmtId="166" fontId="0" fillId="0" borderId="9" xfId="1" applyNumberFormat="1" applyFont="1" applyBorder="1" applyAlignment="1">
      <alignment horizontal="center" vertical="center"/>
    </xf>
    <xf numFmtId="10" fontId="0" fillId="0" borderId="17" xfId="2" applyNumberFormat="1" applyFont="1" applyBorder="1" applyAlignment="1">
      <alignment horizontal="center" vertical="center"/>
    </xf>
    <xf numFmtId="10" fontId="0" fillId="0" borderId="18" xfId="2" applyNumberFormat="1" applyFont="1" applyBorder="1" applyAlignment="1">
      <alignment horizontal="center" vertical="center"/>
    </xf>
    <xf numFmtId="0" fontId="0" fillId="0" borderId="0" xfId="0" applyAlignment="1">
      <alignment vertical="center"/>
    </xf>
    <xf numFmtId="164" fontId="0" fillId="0" borderId="3"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9" xfId="1" applyNumberFormat="1" applyFont="1" applyBorder="1" applyAlignment="1">
      <alignment horizontal="center" vertical="center"/>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xf numFmtId="0" fontId="8"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0" fillId="3" borderId="1" xfId="0" applyFont="1" applyFill="1" applyBorder="1" applyAlignment="1">
      <alignment horizontal="center" vertical="top" wrapText="1"/>
    </xf>
    <xf numFmtId="0" fontId="11" fillId="0" borderId="0" xfId="0" applyFont="1"/>
    <xf numFmtId="0" fontId="10" fillId="4"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Fill="1" applyBorder="1" applyAlignment="1">
      <alignment vertical="top" wrapText="1"/>
    </xf>
    <xf numFmtId="0" fontId="10" fillId="11" borderId="1" xfId="0" applyFont="1" applyFill="1" applyBorder="1" applyAlignment="1">
      <alignment horizontal="center" vertical="top" wrapText="1"/>
    </xf>
    <xf numFmtId="164" fontId="0" fillId="0" borderId="19" xfId="1" applyNumberFormat="1" applyFont="1" applyBorder="1" applyAlignment="1">
      <alignment horizontal="center" vertical="center"/>
    </xf>
    <xf numFmtId="164" fontId="0" fillId="0" borderId="20" xfId="1" applyNumberFormat="1" applyFont="1" applyBorder="1" applyAlignment="1">
      <alignment horizontal="center" vertical="center"/>
    </xf>
    <xf numFmtId="164" fontId="0" fillId="0" borderId="21" xfId="1" applyNumberFormat="1" applyFont="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0" fillId="0" borderId="0" xfId="0" applyAlignment="1">
      <alignment horizontal="center" vertical="center"/>
    </xf>
    <xf numFmtId="1" fontId="1" fillId="0" borderId="19" xfId="0" applyNumberFormat="1" applyFont="1" applyBorder="1" applyAlignment="1">
      <alignment horizontal="center" vertical="center"/>
    </xf>
    <xf numFmtId="1" fontId="1" fillId="0" borderId="20" xfId="0" applyNumberFormat="1" applyFont="1" applyBorder="1" applyAlignment="1">
      <alignment horizontal="center" vertical="center"/>
    </xf>
    <xf numFmtId="1" fontId="1" fillId="0" borderId="21" xfId="0" applyNumberFormat="1"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7A3C-C05E-4B49-ABA4-CC86909833BC}">
  <sheetPr>
    <pageSetUpPr fitToPage="1"/>
  </sheetPr>
  <dimension ref="A1:J8"/>
  <sheetViews>
    <sheetView zoomScale="74" zoomScaleNormal="74" workbookViewId="0">
      <selection activeCell="B11" sqref="B11"/>
    </sheetView>
  </sheetViews>
  <sheetFormatPr defaultColWidth="8.7265625" defaultRowHeight="15.5" x14ac:dyDescent="0.35"/>
  <cols>
    <col min="1" max="1" width="12.26953125" style="43" customWidth="1"/>
    <col min="2" max="2" width="36.1796875" style="43" bestFit="1" customWidth="1"/>
    <col min="3" max="3" width="27.453125" style="43" customWidth="1"/>
    <col min="4" max="4" width="37.1796875" style="43" customWidth="1"/>
    <col min="5" max="5" width="20.453125" style="43" customWidth="1"/>
    <col min="6" max="6" width="24.7265625" style="43" customWidth="1"/>
    <col min="7" max="7" width="38" style="43" customWidth="1"/>
    <col min="8" max="8" width="32.7265625" style="43" customWidth="1"/>
    <col min="9" max="9" width="34.81640625" style="43" customWidth="1"/>
    <col min="10" max="10" width="30.453125" style="43" customWidth="1"/>
    <col min="11" max="16384" width="8.7265625" style="43"/>
  </cols>
  <sheetData>
    <row r="1" spans="1:10" ht="31" x14ac:dyDescent="0.35">
      <c r="A1" s="42" t="s">
        <v>0</v>
      </c>
      <c r="B1" s="42" t="s">
        <v>1</v>
      </c>
      <c r="C1" s="42" t="s">
        <v>2</v>
      </c>
      <c r="D1" s="42" t="s">
        <v>3</v>
      </c>
      <c r="E1" s="42" t="s">
        <v>4</v>
      </c>
      <c r="F1" s="42" t="s">
        <v>5</v>
      </c>
      <c r="G1" s="42" t="s">
        <v>6</v>
      </c>
      <c r="H1" s="42" t="s">
        <v>7</v>
      </c>
      <c r="I1" s="42" t="s">
        <v>8</v>
      </c>
      <c r="J1" s="42" t="s">
        <v>9</v>
      </c>
    </row>
    <row r="2" spans="1:10" ht="46.5" x14ac:dyDescent="0.35">
      <c r="A2" s="44" t="s">
        <v>10</v>
      </c>
      <c r="B2" s="41" t="s">
        <v>66</v>
      </c>
      <c r="C2" s="41" t="s">
        <v>11</v>
      </c>
      <c r="D2" s="45" t="s">
        <v>12</v>
      </c>
      <c r="E2" s="45" t="s">
        <v>13</v>
      </c>
      <c r="F2" s="41" t="s">
        <v>66</v>
      </c>
      <c r="G2" s="41" t="s">
        <v>12</v>
      </c>
      <c r="H2" s="45" t="s">
        <v>12</v>
      </c>
      <c r="I2" s="41" t="s">
        <v>12</v>
      </c>
      <c r="J2" s="41" t="s">
        <v>14</v>
      </c>
    </row>
    <row r="3" spans="1:10" ht="77.5" x14ac:dyDescent="0.35">
      <c r="A3" s="44" t="s">
        <v>15</v>
      </c>
      <c r="B3" s="46" t="s">
        <v>65</v>
      </c>
      <c r="C3" s="41" t="s">
        <v>16</v>
      </c>
      <c r="D3" s="46" t="s">
        <v>69</v>
      </c>
      <c r="E3" s="41" t="s">
        <v>76</v>
      </c>
      <c r="F3" s="41" t="s">
        <v>17</v>
      </c>
      <c r="G3" s="41" t="s">
        <v>18</v>
      </c>
      <c r="H3" s="41" t="s">
        <v>19</v>
      </c>
      <c r="I3" s="41" t="s">
        <v>20</v>
      </c>
      <c r="J3" s="41" t="s">
        <v>21</v>
      </c>
    </row>
    <row r="4" spans="1:10" ht="77.5" x14ac:dyDescent="0.35">
      <c r="A4" s="44" t="s">
        <v>22</v>
      </c>
      <c r="B4" s="41" t="s">
        <v>64</v>
      </c>
      <c r="C4" s="41" t="s">
        <v>23</v>
      </c>
      <c r="D4" s="41" t="s">
        <v>67</v>
      </c>
      <c r="E4" s="41" t="s">
        <v>75</v>
      </c>
      <c r="F4" s="41" t="s">
        <v>24</v>
      </c>
      <c r="G4" s="41" t="s">
        <v>78</v>
      </c>
      <c r="H4" s="41" t="s">
        <v>25</v>
      </c>
      <c r="I4" s="41" t="s">
        <v>72</v>
      </c>
      <c r="J4" s="41" t="s">
        <v>26</v>
      </c>
    </row>
    <row r="5" spans="1:10" ht="77.5" x14ac:dyDescent="0.35">
      <c r="A5" s="44" t="s">
        <v>27</v>
      </c>
      <c r="B5" s="41" t="s">
        <v>63</v>
      </c>
      <c r="C5" s="41" t="s">
        <v>28</v>
      </c>
      <c r="D5" s="41" t="s">
        <v>68</v>
      </c>
      <c r="E5" s="41" t="s">
        <v>74</v>
      </c>
      <c r="F5" s="41" t="s">
        <v>29</v>
      </c>
      <c r="G5" s="41" t="s">
        <v>77</v>
      </c>
      <c r="H5" s="41" t="s">
        <v>70</v>
      </c>
      <c r="I5" s="41" t="s">
        <v>71</v>
      </c>
      <c r="J5" s="41" t="s">
        <v>30</v>
      </c>
    </row>
    <row r="7" spans="1:10" x14ac:dyDescent="0.35">
      <c r="J7" s="43" t="s">
        <v>73</v>
      </c>
    </row>
    <row r="8" spans="1:10" x14ac:dyDescent="0.35">
      <c r="B8" s="43" t="s">
        <v>79</v>
      </c>
    </row>
  </sheetData>
  <pageMargins left="0.7" right="0.7" top="0.75" bottom="0.75" header="0.3" footer="0.3"/>
  <pageSetup paperSize="5"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CD1B-01B4-4928-A625-17629BF69AF7}">
  <sheetPr>
    <pageSetUpPr fitToPage="1"/>
  </sheetPr>
  <dimension ref="A1:F8"/>
  <sheetViews>
    <sheetView tabSelected="1" zoomScale="40" zoomScaleNormal="40" workbookViewId="0">
      <selection activeCell="C3" sqref="C3"/>
    </sheetView>
  </sheetViews>
  <sheetFormatPr defaultColWidth="8.7265625" defaultRowHeight="23.5" x14ac:dyDescent="0.55000000000000004"/>
  <cols>
    <col min="1" max="1" width="21.1796875" style="48" customWidth="1"/>
    <col min="2" max="2" width="148.54296875" style="48" bestFit="1" customWidth="1"/>
    <col min="3" max="3" width="72.08984375" style="48" customWidth="1"/>
    <col min="4" max="4" width="47.1796875" style="48" customWidth="1"/>
    <col min="5" max="5" width="75.36328125" style="48" customWidth="1"/>
    <col min="6" max="6" width="112.26953125" style="48" customWidth="1"/>
    <col min="7" max="16384" width="8.7265625" style="48"/>
  </cols>
  <sheetData>
    <row r="1" spans="1:6" x14ac:dyDescent="0.55000000000000004">
      <c r="A1" s="47" t="s">
        <v>31</v>
      </c>
      <c r="B1" s="47" t="s">
        <v>32</v>
      </c>
      <c r="C1" s="47" t="s">
        <v>33</v>
      </c>
      <c r="D1" s="47" t="s">
        <v>34</v>
      </c>
      <c r="E1" s="52" t="s">
        <v>90</v>
      </c>
      <c r="F1" s="47" t="s">
        <v>81</v>
      </c>
    </row>
    <row r="2" spans="1:6" ht="282" x14ac:dyDescent="0.55000000000000004">
      <c r="A2" s="49" t="s">
        <v>27</v>
      </c>
      <c r="B2" s="50" t="s">
        <v>91</v>
      </c>
      <c r="C2" s="50" t="s">
        <v>92</v>
      </c>
      <c r="D2" s="50" t="s">
        <v>85</v>
      </c>
      <c r="E2" s="50" t="s">
        <v>86</v>
      </c>
      <c r="F2" s="51" t="s">
        <v>80</v>
      </c>
    </row>
    <row r="3" spans="1:6" ht="329" x14ac:dyDescent="0.55000000000000004">
      <c r="A3" s="49" t="s">
        <v>22</v>
      </c>
      <c r="B3" s="50" t="s">
        <v>93</v>
      </c>
      <c r="C3" s="50" t="s">
        <v>94</v>
      </c>
      <c r="D3" s="50" t="s">
        <v>35</v>
      </c>
      <c r="E3" s="50" t="s">
        <v>87</v>
      </c>
      <c r="F3" s="50" t="s">
        <v>82</v>
      </c>
    </row>
    <row r="4" spans="1:6" ht="376" x14ac:dyDescent="0.55000000000000004">
      <c r="A4" s="49" t="s">
        <v>15</v>
      </c>
      <c r="B4" s="50" t="s">
        <v>95</v>
      </c>
      <c r="C4" s="50" t="s">
        <v>96</v>
      </c>
      <c r="D4" s="50" t="s">
        <v>36</v>
      </c>
      <c r="E4" s="50" t="s">
        <v>88</v>
      </c>
      <c r="F4" s="50" t="s">
        <v>84</v>
      </c>
    </row>
    <row r="5" spans="1:6" ht="376" x14ac:dyDescent="0.55000000000000004">
      <c r="A5" s="49" t="s">
        <v>10</v>
      </c>
      <c r="B5" s="50" t="s">
        <v>97</v>
      </c>
      <c r="C5" s="50" t="s">
        <v>98</v>
      </c>
      <c r="D5" s="50" t="s">
        <v>36</v>
      </c>
      <c r="E5" s="50" t="s">
        <v>89</v>
      </c>
      <c r="F5" s="50" t="s">
        <v>83</v>
      </c>
    </row>
    <row r="7" spans="1:6" ht="353.25" customHeight="1" x14ac:dyDescent="0.55000000000000004"/>
    <row r="8" spans="1:6" ht="281.25" customHeight="1" x14ac:dyDescent="0.55000000000000004"/>
  </sheetData>
  <pageMargins left="1" right="1" top="1" bottom="1" header="0.5" footer="0.5"/>
  <pageSetup paperSize="5"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4A87-7239-428A-A92A-57EA85842DF7}">
  <sheetPr>
    <pageSetUpPr fitToPage="1"/>
  </sheetPr>
  <dimension ref="A1:J28"/>
  <sheetViews>
    <sheetView zoomScale="87" zoomScaleNormal="87" workbookViewId="0">
      <selection activeCell="D2" sqref="D1:D1048576"/>
    </sheetView>
  </sheetViews>
  <sheetFormatPr defaultRowHeight="14.5" x14ac:dyDescent="0.35"/>
  <cols>
    <col min="1" max="1" width="37.453125" bestFit="1" customWidth="1"/>
    <col min="2" max="5" width="13.81640625" customWidth="1"/>
    <col min="6" max="6" width="1.453125" customWidth="1"/>
    <col min="7" max="7" width="37.453125" bestFit="1" customWidth="1"/>
    <col min="8" max="10" width="13.81640625" customWidth="1"/>
  </cols>
  <sheetData>
    <row r="1" spans="1:10" ht="15" thickBot="1" x14ac:dyDescent="0.4">
      <c r="A1" s="56" t="s">
        <v>37</v>
      </c>
      <c r="B1" s="57"/>
      <c r="C1" s="57"/>
      <c r="D1" s="57"/>
      <c r="E1" s="58"/>
      <c r="F1" s="1"/>
      <c r="G1" s="59" t="s">
        <v>38</v>
      </c>
      <c r="H1" s="60"/>
      <c r="I1" s="60"/>
      <c r="J1" s="61"/>
    </row>
    <row r="2" spans="1:10" ht="15" thickBot="1" x14ac:dyDescent="0.4">
      <c r="A2" s="2"/>
      <c r="B2" s="3" t="s">
        <v>27</v>
      </c>
      <c r="C2" s="3" t="s">
        <v>22</v>
      </c>
      <c r="D2" s="3" t="s">
        <v>15</v>
      </c>
      <c r="E2" s="4" t="s">
        <v>10</v>
      </c>
      <c r="F2" s="1"/>
      <c r="G2" s="5"/>
      <c r="H2" s="6" t="s">
        <v>27</v>
      </c>
      <c r="I2" s="7" t="s">
        <v>22</v>
      </c>
      <c r="J2" s="8" t="s">
        <v>15</v>
      </c>
    </row>
    <row r="3" spans="1:10" ht="15" thickBot="1" x14ac:dyDescent="0.4">
      <c r="A3" s="9" t="s">
        <v>39</v>
      </c>
      <c r="B3" s="10">
        <v>77301</v>
      </c>
      <c r="C3" s="10">
        <v>91299</v>
      </c>
      <c r="D3" s="10">
        <v>106299</v>
      </c>
      <c r="E3" s="11">
        <v>134070</v>
      </c>
      <c r="F3" s="1"/>
      <c r="G3" s="12" t="s">
        <v>39</v>
      </c>
      <c r="H3" s="13">
        <v>53052</v>
      </c>
      <c r="I3" s="13">
        <v>62981</v>
      </c>
      <c r="J3" s="14" t="s">
        <v>12</v>
      </c>
    </row>
    <row r="4" spans="1:10" x14ac:dyDescent="0.35">
      <c r="A4" s="15" t="s">
        <v>40</v>
      </c>
      <c r="B4" s="16">
        <f>(B5+B6)/2</f>
        <v>67000</v>
      </c>
      <c r="C4" s="16">
        <f>(C5+C7)/2</f>
        <v>87500</v>
      </c>
      <c r="D4" s="16">
        <f>(D5+D7)/2</f>
        <v>107500</v>
      </c>
      <c r="E4" s="17">
        <f>(E5+E6)/2</f>
        <v>130000</v>
      </c>
      <c r="F4" s="1"/>
      <c r="G4" s="18" t="s">
        <v>40</v>
      </c>
      <c r="H4" s="19">
        <f>(H5+H6)/2</f>
        <v>57500</v>
      </c>
      <c r="I4" s="19">
        <f>(I5+I6)/2</f>
        <v>70000</v>
      </c>
      <c r="J4" s="20">
        <f>(J5+J6)/2</f>
        <v>80000</v>
      </c>
    </row>
    <row r="5" spans="1:10" x14ac:dyDescent="0.35">
      <c r="A5" s="15" t="s">
        <v>41</v>
      </c>
      <c r="B5" s="16">
        <v>50000</v>
      </c>
      <c r="C5" s="16">
        <v>65000</v>
      </c>
      <c r="D5" s="16">
        <v>85000</v>
      </c>
      <c r="E5" s="17">
        <v>105000</v>
      </c>
      <c r="F5" s="1"/>
      <c r="G5" s="15" t="s">
        <v>41</v>
      </c>
      <c r="H5" s="21">
        <v>45000</v>
      </c>
      <c r="I5" s="21">
        <v>52500</v>
      </c>
      <c r="J5" s="22">
        <v>65000</v>
      </c>
    </row>
    <row r="6" spans="1:10" x14ac:dyDescent="0.35">
      <c r="A6" s="15" t="s">
        <v>42</v>
      </c>
      <c r="B6" s="16">
        <v>84000</v>
      </c>
      <c r="C6" s="16">
        <v>95000</v>
      </c>
      <c r="D6" s="16">
        <v>105000</v>
      </c>
      <c r="E6" s="17">
        <v>155000</v>
      </c>
      <c r="F6" s="1"/>
      <c r="G6" s="15" t="s">
        <v>42</v>
      </c>
      <c r="H6" s="21">
        <v>70000</v>
      </c>
      <c r="I6" s="21">
        <v>87500</v>
      </c>
      <c r="J6" s="22">
        <v>95000</v>
      </c>
    </row>
    <row r="7" spans="1:10" x14ac:dyDescent="0.35">
      <c r="A7" s="15" t="s">
        <v>43</v>
      </c>
      <c r="B7" s="16" t="s">
        <v>12</v>
      </c>
      <c r="C7" s="16">
        <v>110000</v>
      </c>
      <c r="D7" s="16">
        <v>130000</v>
      </c>
      <c r="E7" s="17" t="s">
        <v>12</v>
      </c>
      <c r="F7" s="1"/>
      <c r="G7" s="15" t="s">
        <v>43</v>
      </c>
      <c r="H7" s="21" t="s">
        <v>12</v>
      </c>
      <c r="I7" s="21" t="s">
        <v>12</v>
      </c>
      <c r="J7" s="22" t="s">
        <v>12</v>
      </c>
    </row>
    <row r="8" spans="1:10" ht="15" thickBot="1" x14ac:dyDescent="0.4">
      <c r="A8" s="23" t="s">
        <v>44</v>
      </c>
      <c r="B8" s="24">
        <f>B6-B5</f>
        <v>34000</v>
      </c>
      <c r="C8" s="24">
        <f>C6-C5</f>
        <v>30000</v>
      </c>
      <c r="D8" s="24">
        <f>D6-D5</f>
        <v>20000</v>
      </c>
      <c r="E8" s="25">
        <f>E6-E5</f>
        <v>50000</v>
      </c>
      <c r="F8" s="1"/>
      <c r="G8" s="23" t="s">
        <v>44</v>
      </c>
      <c r="H8" s="26">
        <f>H6-H5</f>
        <v>25000</v>
      </c>
      <c r="I8" s="26">
        <f>I6-I5</f>
        <v>35000</v>
      </c>
      <c r="J8" s="27">
        <f>J6-J5</f>
        <v>30000</v>
      </c>
    </row>
    <row r="9" spans="1:10" ht="15" thickBot="1" x14ac:dyDescent="0.4">
      <c r="A9" s="62"/>
      <c r="B9" s="62"/>
      <c r="C9" s="62"/>
      <c r="D9" s="62"/>
      <c r="E9" s="62"/>
      <c r="F9" s="1"/>
      <c r="G9" s="62"/>
      <c r="H9" s="62"/>
      <c r="I9" s="62"/>
      <c r="J9" s="28"/>
    </row>
    <row r="10" spans="1:10" x14ac:dyDescent="0.35">
      <c r="A10" s="29" t="s">
        <v>45</v>
      </c>
      <c r="B10" s="30">
        <v>13</v>
      </c>
      <c r="C10" s="30">
        <v>13</v>
      </c>
      <c r="D10" s="30">
        <v>13</v>
      </c>
      <c r="E10" s="63"/>
      <c r="F10" s="1"/>
      <c r="G10" s="29" t="s">
        <v>45</v>
      </c>
      <c r="H10" s="30">
        <v>13</v>
      </c>
      <c r="I10" s="30">
        <v>13</v>
      </c>
      <c r="J10" s="31">
        <v>13</v>
      </c>
    </row>
    <row r="11" spans="1:10" x14ac:dyDescent="0.35">
      <c r="A11" s="15" t="s">
        <v>46</v>
      </c>
      <c r="B11" s="32">
        <f>B8/B10</f>
        <v>2615.3846153846152</v>
      </c>
      <c r="C11" s="32">
        <f>C8/C10</f>
        <v>2307.6923076923076</v>
      </c>
      <c r="D11" s="32">
        <f>D8/D10</f>
        <v>1538.4615384615386</v>
      </c>
      <c r="E11" s="64"/>
      <c r="F11" s="1"/>
      <c r="G11" s="15" t="s">
        <v>46</v>
      </c>
      <c r="H11" s="32">
        <f>H8/H10</f>
        <v>1923.0769230769231</v>
      </c>
      <c r="I11" s="33">
        <f>I8/I10</f>
        <v>2692.3076923076924</v>
      </c>
      <c r="J11" s="34">
        <f>J8/J10</f>
        <v>2307.6923076923076</v>
      </c>
    </row>
    <row r="12" spans="1:10" ht="15" thickBot="1" x14ac:dyDescent="0.4">
      <c r="A12" s="23" t="s">
        <v>47</v>
      </c>
      <c r="B12" s="35">
        <f>(B15-B14)/B15</f>
        <v>4.9707602339181318E-2</v>
      </c>
      <c r="C12" s="35">
        <f>(C15-C14)/C15</f>
        <v>3.428571428571435E-2</v>
      </c>
      <c r="D12" s="35">
        <f>(D15-D14)/D15</f>
        <v>1.7777777777777701E-2</v>
      </c>
      <c r="E12" s="65"/>
      <c r="F12" s="1"/>
      <c r="G12" s="23" t="s">
        <v>47</v>
      </c>
      <c r="H12" s="35">
        <f>(H15-H14)/H15</f>
        <v>4.0983606557377025E-2</v>
      </c>
      <c r="I12" s="35">
        <f>(I15-I14)/I15</f>
        <v>4.8780487804878099E-2</v>
      </c>
      <c r="J12" s="36">
        <f>(J15-J14)/J15</f>
        <v>3.428571428571435E-2</v>
      </c>
    </row>
    <row r="13" spans="1:10" ht="15" thickBot="1" x14ac:dyDescent="0.4">
      <c r="A13" s="62"/>
      <c r="B13" s="62"/>
      <c r="C13" s="62"/>
      <c r="D13" s="62"/>
      <c r="E13" s="62"/>
      <c r="F13" s="1"/>
      <c r="G13" s="62"/>
      <c r="H13" s="62"/>
      <c r="I13" s="62"/>
      <c r="J13" s="37"/>
    </row>
    <row r="14" spans="1:10" x14ac:dyDescent="0.35">
      <c r="A14" s="29" t="s">
        <v>48</v>
      </c>
      <c r="B14" s="38">
        <f>B5</f>
        <v>50000</v>
      </c>
      <c r="C14" s="38">
        <f>C5</f>
        <v>65000</v>
      </c>
      <c r="D14" s="38">
        <f>D5</f>
        <v>85000</v>
      </c>
      <c r="E14" s="53"/>
      <c r="F14" s="1"/>
      <c r="G14" s="29" t="s">
        <v>48</v>
      </c>
      <c r="H14" s="38">
        <f>H5</f>
        <v>45000</v>
      </c>
      <c r="I14" s="38">
        <f>I5</f>
        <v>52500</v>
      </c>
      <c r="J14" s="39">
        <f>J5</f>
        <v>65000</v>
      </c>
    </row>
    <row r="15" spans="1:10" x14ac:dyDescent="0.35">
      <c r="A15" s="15" t="s">
        <v>49</v>
      </c>
      <c r="B15" s="32">
        <f>B14+$B$11</f>
        <v>52615.384615384617</v>
      </c>
      <c r="C15" s="32">
        <f>C14+$C$11</f>
        <v>67307.692307692312</v>
      </c>
      <c r="D15" s="32">
        <f>D14+$D$11</f>
        <v>86538.461538461532</v>
      </c>
      <c r="E15" s="54"/>
      <c r="F15" s="1"/>
      <c r="G15" s="15" t="s">
        <v>49</v>
      </c>
      <c r="H15" s="32">
        <f>H14+$H$11</f>
        <v>46923.076923076922</v>
      </c>
      <c r="I15" s="32">
        <f>I14+$I$11</f>
        <v>55192.307692307695</v>
      </c>
      <c r="J15" s="40">
        <f>J14+$J$11</f>
        <v>67307.692307692312</v>
      </c>
    </row>
    <row r="16" spans="1:10" x14ac:dyDescent="0.35">
      <c r="A16" s="15" t="s">
        <v>50</v>
      </c>
      <c r="B16" s="32">
        <f t="shared" ref="B16:B27" si="0">B15+$B$11</f>
        <v>55230.769230769234</v>
      </c>
      <c r="C16" s="32">
        <f t="shared" ref="C16:C27" si="1">C15+$C$11</f>
        <v>69615.384615384624</v>
      </c>
      <c r="D16" s="32">
        <f t="shared" ref="D16:D27" si="2">D15+$D$11</f>
        <v>88076.923076923063</v>
      </c>
      <c r="E16" s="54"/>
      <c r="F16" s="1"/>
      <c r="G16" s="15" t="s">
        <v>50</v>
      </c>
      <c r="H16" s="32">
        <f t="shared" ref="H16:H27" si="3">H15+$H$11</f>
        <v>48846.153846153844</v>
      </c>
      <c r="I16" s="32">
        <f t="shared" ref="I16:I27" si="4">I15+$I$11</f>
        <v>57884.61538461539</v>
      </c>
      <c r="J16" s="40">
        <f t="shared" ref="J16:J27" si="5">J15+$J$11</f>
        <v>69615.384615384624</v>
      </c>
    </row>
    <row r="17" spans="1:10" x14ac:dyDescent="0.35">
      <c r="A17" s="15" t="s">
        <v>51</v>
      </c>
      <c r="B17" s="32">
        <f t="shared" si="0"/>
        <v>57846.153846153851</v>
      </c>
      <c r="C17" s="32">
        <f t="shared" si="1"/>
        <v>71923.076923076937</v>
      </c>
      <c r="D17" s="32">
        <f t="shared" si="2"/>
        <v>89615.384615384595</v>
      </c>
      <c r="E17" s="54"/>
      <c r="F17" s="1"/>
      <c r="G17" s="15" t="s">
        <v>51</v>
      </c>
      <c r="H17" s="32">
        <f t="shared" si="3"/>
        <v>50769.230769230766</v>
      </c>
      <c r="I17" s="32">
        <f t="shared" si="4"/>
        <v>60576.923076923085</v>
      </c>
      <c r="J17" s="40">
        <f t="shared" si="5"/>
        <v>71923.076923076937</v>
      </c>
    </row>
    <row r="18" spans="1:10" x14ac:dyDescent="0.35">
      <c r="A18" s="15" t="s">
        <v>52</v>
      </c>
      <c r="B18" s="32">
        <f t="shared" si="0"/>
        <v>60461.538461538468</v>
      </c>
      <c r="C18" s="32">
        <f t="shared" si="1"/>
        <v>74230.769230769249</v>
      </c>
      <c r="D18" s="32">
        <f t="shared" si="2"/>
        <v>91153.846153846127</v>
      </c>
      <c r="E18" s="54"/>
      <c r="F18" s="1"/>
      <c r="G18" s="15" t="s">
        <v>52</v>
      </c>
      <c r="H18" s="32">
        <f t="shared" si="3"/>
        <v>52692.307692307688</v>
      </c>
      <c r="I18" s="32">
        <f t="shared" si="4"/>
        <v>63269.23076923078</v>
      </c>
      <c r="J18" s="40">
        <f t="shared" si="5"/>
        <v>74230.769230769249</v>
      </c>
    </row>
    <row r="19" spans="1:10" x14ac:dyDescent="0.35">
      <c r="A19" s="15" t="s">
        <v>53</v>
      </c>
      <c r="B19" s="32">
        <f t="shared" si="0"/>
        <v>63076.923076923085</v>
      </c>
      <c r="C19" s="32">
        <f t="shared" si="1"/>
        <v>76538.461538461561</v>
      </c>
      <c r="D19" s="32">
        <f t="shared" si="2"/>
        <v>92692.307692307659</v>
      </c>
      <c r="E19" s="54"/>
      <c r="F19" s="1"/>
      <c r="G19" s="15" t="s">
        <v>53</v>
      </c>
      <c r="H19" s="32">
        <f t="shared" si="3"/>
        <v>54615.38461538461</v>
      </c>
      <c r="I19" s="32">
        <f t="shared" si="4"/>
        <v>65961.538461538468</v>
      </c>
      <c r="J19" s="40">
        <f t="shared" si="5"/>
        <v>76538.461538461561</v>
      </c>
    </row>
    <row r="20" spans="1:10" x14ac:dyDescent="0.35">
      <c r="A20" s="15" t="s">
        <v>54</v>
      </c>
      <c r="B20" s="32">
        <f t="shared" si="0"/>
        <v>65692.307692307702</v>
      </c>
      <c r="C20" s="32">
        <f t="shared" si="1"/>
        <v>78846.153846153873</v>
      </c>
      <c r="D20" s="32">
        <f t="shared" si="2"/>
        <v>94230.76923076919</v>
      </c>
      <c r="E20" s="54"/>
      <c r="F20" s="1"/>
      <c r="G20" s="15" t="s">
        <v>54</v>
      </c>
      <c r="H20" s="32">
        <f t="shared" si="3"/>
        <v>56538.461538461532</v>
      </c>
      <c r="I20" s="32">
        <f t="shared" si="4"/>
        <v>68653.846153846156</v>
      </c>
      <c r="J20" s="40">
        <f t="shared" si="5"/>
        <v>78846.153846153873</v>
      </c>
    </row>
    <row r="21" spans="1:10" x14ac:dyDescent="0.35">
      <c r="A21" s="15" t="s">
        <v>55</v>
      </c>
      <c r="B21" s="32">
        <f t="shared" si="0"/>
        <v>68307.692307692312</v>
      </c>
      <c r="C21" s="32">
        <f t="shared" si="1"/>
        <v>81153.846153846185</v>
      </c>
      <c r="D21" s="32">
        <f t="shared" si="2"/>
        <v>95769.230769230722</v>
      </c>
      <c r="E21" s="54"/>
      <c r="F21" s="1"/>
      <c r="G21" s="15" t="s">
        <v>55</v>
      </c>
      <c r="H21" s="32">
        <f t="shared" si="3"/>
        <v>58461.538461538454</v>
      </c>
      <c r="I21" s="32">
        <f t="shared" si="4"/>
        <v>71346.153846153844</v>
      </c>
      <c r="J21" s="40">
        <f t="shared" si="5"/>
        <v>81153.846153846185</v>
      </c>
    </row>
    <row r="22" spans="1:10" x14ac:dyDescent="0.35">
      <c r="A22" s="15" t="s">
        <v>56</v>
      </c>
      <c r="B22" s="32">
        <f t="shared" si="0"/>
        <v>70923.076923076922</v>
      </c>
      <c r="C22" s="32">
        <f t="shared" si="1"/>
        <v>83461.538461538497</v>
      </c>
      <c r="D22" s="32">
        <f t="shared" si="2"/>
        <v>97307.692307692254</v>
      </c>
      <c r="E22" s="54"/>
      <c r="F22" s="1"/>
      <c r="G22" s="15" t="s">
        <v>56</v>
      </c>
      <c r="H22" s="32">
        <f t="shared" si="3"/>
        <v>60384.615384615376</v>
      </c>
      <c r="I22" s="32">
        <f t="shared" si="4"/>
        <v>74038.461538461532</v>
      </c>
      <c r="J22" s="40">
        <f t="shared" si="5"/>
        <v>83461.538461538497</v>
      </c>
    </row>
    <row r="23" spans="1:10" x14ac:dyDescent="0.35">
      <c r="A23" s="15" t="s">
        <v>57</v>
      </c>
      <c r="B23" s="32">
        <f t="shared" si="0"/>
        <v>73538.461538461532</v>
      </c>
      <c r="C23" s="32">
        <f t="shared" si="1"/>
        <v>85769.23076923081</v>
      </c>
      <c r="D23" s="32">
        <f t="shared" si="2"/>
        <v>98846.153846153786</v>
      </c>
      <c r="E23" s="54"/>
      <c r="F23" s="1"/>
      <c r="G23" s="15" t="s">
        <v>57</v>
      </c>
      <c r="H23" s="32">
        <f t="shared" si="3"/>
        <v>62307.692307692298</v>
      </c>
      <c r="I23" s="32">
        <f t="shared" si="4"/>
        <v>76730.76923076922</v>
      </c>
      <c r="J23" s="40">
        <f t="shared" si="5"/>
        <v>85769.23076923081</v>
      </c>
    </row>
    <row r="24" spans="1:10" x14ac:dyDescent="0.35">
      <c r="A24" s="15" t="s">
        <v>58</v>
      </c>
      <c r="B24" s="32">
        <f t="shared" si="0"/>
        <v>76153.846153846142</v>
      </c>
      <c r="C24" s="32">
        <f t="shared" si="1"/>
        <v>88076.923076923122</v>
      </c>
      <c r="D24" s="32">
        <f t="shared" si="2"/>
        <v>100384.61538461532</v>
      </c>
      <c r="E24" s="54"/>
      <c r="F24" s="1"/>
      <c r="G24" s="15" t="s">
        <v>58</v>
      </c>
      <c r="H24" s="32">
        <f t="shared" si="3"/>
        <v>64230.76923076922</v>
      </c>
      <c r="I24" s="32">
        <f t="shared" si="4"/>
        <v>79423.076923076907</v>
      </c>
      <c r="J24" s="40">
        <f t="shared" si="5"/>
        <v>88076.923076923122</v>
      </c>
    </row>
    <row r="25" spans="1:10" x14ac:dyDescent="0.35">
      <c r="A25" s="15" t="s">
        <v>59</v>
      </c>
      <c r="B25" s="32">
        <f t="shared" si="0"/>
        <v>78769.230769230751</v>
      </c>
      <c r="C25" s="32">
        <f t="shared" si="1"/>
        <v>90384.615384615434</v>
      </c>
      <c r="D25" s="32">
        <f t="shared" si="2"/>
        <v>101923.07692307685</v>
      </c>
      <c r="E25" s="54"/>
      <c r="F25" s="1"/>
      <c r="G25" s="15" t="s">
        <v>59</v>
      </c>
      <c r="H25" s="32">
        <f t="shared" si="3"/>
        <v>66153.846153846142</v>
      </c>
      <c r="I25" s="32">
        <f t="shared" si="4"/>
        <v>82115.384615384595</v>
      </c>
      <c r="J25" s="40">
        <f t="shared" si="5"/>
        <v>90384.615384615434</v>
      </c>
    </row>
    <row r="26" spans="1:10" x14ac:dyDescent="0.35">
      <c r="A26" s="15" t="s">
        <v>60</v>
      </c>
      <c r="B26" s="32">
        <f t="shared" si="0"/>
        <v>81384.615384615361</v>
      </c>
      <c r="C26" s="32">
        <f t="shared" si="1"/>
        <v>92692.307692307746</v>
      </c>
      <c r="D26" s="32">
        <f t="shared" si="2"/>
        <v>103461.53846153838</v>
      </c>
      <c r="E26" s="54"/>
      <c r="F26" s="1"/>
      <c r="G26" s="15" t="s">
        <v>60</v>
      </c>
      <c r="H26" s="32">
        <f t="shared" si="3"/>
        <v>68076.923076923063</v>
      </c>
      <c r="I26" s="32">
        <f t="shared" si="4"/>
        <v>84807.692307692283</v>
      </c>
      <c r="J26" s="40">
        <f t="shared" si="5"/>
        <v>92692.307692307746</v>
      </c>
    </row>
    <row r="27" spans="1:10" x14ac:dyDescent="0.35">
      <c r="A27" s="15" t="s">
        <v>61</v>
      </c>
      <c r="B27" s="32">
        <f t="shared" si="0"/>
        <v>83999.999999999971</v>
      </c>
      <c r="C27" s="32">
        <f t="shared" si="1"/>
        <v>95000.000000000058</v>
      </c>
      <c r="D27" s="32">
        <f t="shared" si="2"/>
        <v>104999.99999999991</v>
      </c>
      <c r="E27" s="54"/>
      <c r="F27" s="1"/>
      <c r="G27" s="15" t="s">
        <v>61</v>
      </c>
      <c r="H27" s="32">
        <f t="shared" si="3"/>
        <v>69999.999999999985</v>
      </c>
      <c r="I27" s="32">
        <f t="shared" si="4"/>
        <v>87499.999999999971</v>
      </c>
      <c r="J27" s="40">
        <f t="shared" si="5"/>
        <v>95000.000000000058</v>
      </c>
    </row>
    <row r="28" spans="1:10" ht="15" thickBot="1" x14ac:dyDescent="0.4">
      <c r="A28" s="23" t="s">
        <v>62</v>
      </c>
      <c r="B28" s="26">
        <f>B6</f>
        <v>84000</v>
      </c>
      <c r="C28" s="26">
        <f>C7</f>
        <v>110000</v>
      </c>
      <c r="D28" s="26">
        <f>D7</f>
        <v>130000</v>
      </c>
      <c r="E28" s="55"/>
      <c r="F28" s="37"/>
      <c r="G28" s="23" t="s">
        <v>62</v>
      </c>
      <c r="H28" s="26">
        <f>H6</f>
        <v>70000</v>
      </c>
      <c r="I28" s="26">
        <f>I6</f>
        <v>87500</v>
      </c>
      <c r="J28" s="27">
        <f>J6</f>
        <v>95000</v>
      </c>
    </row>
  </sheetData>
  <mergeCells count="8">
    <mergeCell ref="E14:E28"/>
    <mergeCell ref="A1:E1"/>
    <mergeCell ref="G1:J1"/>
    <mergeCell ref="A9:E9"/>
    <mergeCell ref="G9:I9"/>
    <mergeCell ref="E10:E12"/>
    <mergeCell ref="A13:E13"/>
    <mergeCell ref="G13:I13"/>
  </mergeCells>
  <pageMargins left="0.7" right="0.7" top="0.75" bottom="0.75" header="0.3" footer="0.3"/>
  <pageSetup paperSize="5"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0F713B749814489BDAC3C6C1BB0D8E" ma:contentTypeVersion="13" ma:contentTypeDescription="Create a new document." ma:contentTypeScope="" ma:versionID="bfdc970a5294bbbca8669d6be99902dd">
  <xsd:schema xmlns:xsd="http://www.w3.org/2001/XMLSchema" xmlns:xs="http://www.w3.org/2001/XMLSchema" xmlns:p="http://schemas.microsoft.com/office/2006/metadata/properties" xmlns:ns3="8488b576-261e-486d-b3a5-30778710dc5f" xmlns:ns4="83b54d51-d209-49a5-b56f-26803e0b971b" targetNamespace="http://schemas.microsoft.com/office/2006/metadata/properties" ma:root="true" ma:fieldsID="dfd6d6586bf96c9b1e728e097b0e3013" ns3:_="" ns4:_="">
    <xsd:import namespace="8488b576-261e-486d-b3a5-30778710dc5f"/>
    <xsd:import namespace="83b54d51-d209-49a5-b56f-26803e0b971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8b576-261e-486d-b3a5-30778710d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b54d51-d209-49a5-b56f-26803e0b97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D76F9D-A833-4776-8E90-3D5D83EC8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8b576-261e-486d-b3a5-30778710dc5f"/>
    <ds:schemaRef ds:uri="83b54d51-d209-49a5-b56f-26803e0b97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6442F-7464-4E84-A672-83ECFDF9B1BB}">
  <ds:schemaRefs>
    <ds:schemaRef ds:uri="http://purl.org/dc/terms/"/>
    <ds:schemaRef ds:uri="8488b576-261e-486d-b3a5-30778710dc5f"/>
    <ds:schemaRef ds:uri="http://schemas.microsoft.com/office/2006/documentManagement/types"/>
    <ds:schemaRef ds:uri="http://schemas.microsoft.com/office/infopath/2007/PartnerControls"/>
    <ds:schemaRef ds:uri="http://purl.org/dc/elements/1.1/"/>
    <ds:schemaRef ds:uri="http://schemas.microsoft.com/office/2006/metadata/properties"/>
    <ds:schemaRef ds:uri="83b54d51-d209-49a5-b56f-26803e0b971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A994CE7-30DF-4B28-B6D6-83000C1F8E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Job Families</vt:lpstr>
      <vt:lpstr>Level Definitions</vt:lpstr>
      <vt:lpstr>Salary Ranges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Canavan, James A. (EOTSS)</dc:creator>
  <cp:keywords/>
  <dc:description/>
  <cp:lastModifiedBy>Unsworth, Sarah (HRD)</cp:lastModifiedBy>
  <cp:revision/>
  <cp:lastPrinted>2020-03-25T11:20:12Z</cp:lastPrinted>
  <dcterms:created xsi:type="dcterms:W3CDTF">2019-11-08T18:36:49Z</dcterms:created>
  <dcterms:modified xsi:type="dcterms:W3CDTF">2020-05-14T18:15:58Z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0x010100B10F713B749814489BDAC3C6C1BB0D8E</vt:lpwstr>
  </property>
</Properties>
</file>